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50" yWindow="90" windowWidth="18045" windowHeight="11445" activeTab="0"/>
  </bookViews>
  <sheets>
    <sheet name="INFO" sheetId="1" r:id="rId1"/>
    <sheet name="STEVNERAPPORT" sheetId="2" r:id="rId2"/>
    <sheet name="DATA" sheetId="3" state="hidden" r:id="rId3"/>
    <sheet name="CUPAVGIFTER" sheetId="4" state="hidden" r:id="rId4"/>
  </sheets>
  <definedNames>
    <definedName name="Arrangører">'STEVNERAPPORT'!#REF!</definedName>
    <definedName name="Liste_1" localSheetId="3">#REF!</definedName>
    <definedName name="Liste_1">#REF!</definedName>
    <definedName name="_xlnm.Print_Area" localSheetId="1">'STEVNERAPPORT'!$A$1:$M$34</definedName>
  </definedNames>
  <calcPr fullCalcOnLoad="1"/>
</workbook>
</file>

<file path=xl/comments2.xml><?xml version="1.0" encoding="utf-8"?>
<comments xmlns="http://schemas.openxmlformats.org/spreadsheetml/2006/main">
  <authors>
    <author>Jan Fredriksen</author>
  </authors>
  <commentList>
    <comment ref="B29" authorId="0">
      <text>
        <r>
          <rPr>
            <b/>
            <sz val="10"/>
            <rFont val="Tahoma"/>
            <family val="2"/>
          </rPr>
          <t>JEGERKLASSE skyter kun felt</t>
        </r>
      </text>
    </comment>
  </commentList>
</comments>
</file>

<file path=xl/sharedStrings.xml><?xml version="1.0" encoding="utf-8"?>
<sst xmlns="http://schemas.openxmlformats.org/spreadsheetml/2006/main" count="94" uniqueCount="83">
  <si>
    <t>ASP</t>
  </si>
  <si>
    <t>R</t>
  </si>
  <si>
    <t>ER</t>
  </si>
  <si>
    <t>JR</t>
  </si>
  <si>
    <t>V65</t>
  </si>
  <si>
    <t>V73</t>
  </si>
  <si>
    <t>V55</t>
  </si>
  <si>
    <t>AG3/HK416</t>
  </si>
  <si>
    <t>Begeravgift voksne</t>
  </si>
  <si>
    <t>Begeravgift R/ER/JR</t>
  </si>
  <si>
    <t>Pokal</t>
  </si>
  <si>
    <t>Beger</t>
  </si>
  <si>
    <t>Pokalavgift klasse 3-4-5</t>
  </si>
  <si>
    <t>R-ER-JR</t>
  </si>
  <si>
    <t>Pokalavgift klasse 1-2-Veteraner</t>
  </si>
  <si>
    <t>Skyttere totalt:</t>
  </si>
  <si>
    <t>Arrangør</t>
  </si>
  <si>
    <t>Andenes skytterlag</t>
  </si>
  <si>
    <t>Bø skytterlag</t>
  </si>
  <si>
    <t>Dverberg skytterlag</t>
  </si>
  <si>
    <t>Melbo skytterlag</t>
  </si>
  <si>
    <t>Sortland skytterlag</t>
  </si>
  <si>
    <t>Tretinddalen skytterlag</t>
  </si>
  <si>
    <t>Åpent vinterfelt</t>
  </si>
  <si>
    <t>Åpent miniatyr</t>
  </si>
  <si>
    <t>Åpent Bane</t>
  </si>
  <si>
    <t>Åpent felt (sommer)</t>
  </si>
  <si>
    <t>Stevne</t>
  </si>
  <si>
    <t>Org. medaljen</t>
  </si>
  <si>
    <t>Dato</t>
  </si>
  <si>
    <t>Måned</t>
  </si>
  <si>
    <t>År</t>
  </si>
  <si>
    <t>Arrangører</t>
  </si>
  <si>
    <t>Stevnetyper</t>
  </si>
  <si>
    <t>CUPAVGIFTER (etter stevnetype)</t>
  </si>
  <si>
    <t>SUM AVGIFTER TIL SAMLAGET:</t>
  </si>
  <si>
    <t>Klasse</t>
  </si>
  <si>
    <t>Stevnetype</t>
  </si>
  <si>
    <t>SENDES TIL KONTO  4730.16.56315</t>
  </si>
  <si>
    <t>Åpen klasse</t>
  </si>
  <si>
    <t>[Stevnenavn]</t>
  </si>
  <si>
    <t>Lagre stevnerapporten med et gjenkjennelig navn, i f. eks "Mine dokumenter" eller en annen plassering der du kan finne den igjen.</t>
  </si>
  <si>
    <t>Samlagets IT-kontakt: Jan Fredriksen, 952 70 694, janaksel@tnett.no</t>
  </si>
  <si>
    <t>Januar</t>
  </si>
  <si>
    <t>Februar</t>
  </si>
  <si>
    <t>Samlagsstevne Miniatyr</t>
  </si>
  <si>
    <t>Samlagsstevne Vinterfelt</t>
  </si>
  <si>
    <t>Samlagsstevne Bane</t>
  </si>
  <si>
    <t>Samlagsstevne Felt (sommer)</t>
  </si>
  <si>
    <t>Andre</t>
  </si>
  <si>
    <t>Totalt</t>
  </si>
  <si>
    <t>1:</t>
  </si>
  <si>
    <t>2:</t>
  </si>
  <si>
    <t>3:</t>
  </si>
  <si>
    <t>4:</t>
  </si>
  <si>
    <t>5:</t>
  </si>
  <si>
    <t>6:</t>
  </si>
  <si>
    <t>Lagre rapporten når du har lagt inn alle skyttere.</t>
  </si>
  <si>
    <t>Stevnerapporten skal sendes på epost til Samlagsleder og Regnskapsfører umiddelbart etter stevnet. Epostadresser finnes på samlagets hjemmesider. (www.dfs.no/vesteraalen)</t>
  </si>
  <si>
    <r>
      <t>Klikk på knappen "</t>
    </r>
    <r>
      <rPr>
        <b/>
        <sz val="12"/>
        <rFont val="Calibri"/>
        <family val="2"/>
      </rPr>
      <t>Stevnerapport</t>
    </r>
    <r>
      <rPr>
        <sz val="12"/>
        <rFont val="Calibri"/>
        <family val="2"/>
      </rPr>
      <t>" nederst for å registrere skyttere som har deltatt på stevnet.</t>
    </r>
  </si>
  <si>
    <t>Skyttere som har deltatt</t>
  </si>
  <si>
    <t>Cupavgifter</t>
  </si>
  <si>
    <t>Klasser</t>
  </si>
  <si>
    <t>Egne</t>
  </si>
  <si>
    <t>Skriv inn navn på stevnet i feltet nedenfor. (Kommer på rapporten.)</t>
  </si>
  <si>
    <t>D</t>
  </si>
  <si>
    <t>M</t>
  </si>
  <si>
    <t>Å</t>
  </si>
  <si>
    <t>D-M-Å</t>
  </si>
  <si>
    <r>
      <t>Velg arrangør, stevne og dato - måned - år fra rullegardinene.</t>
    </r>
    <r>
      <rPr>
        <sz val="8"/>
        <rFont val="Calibri"/>
        <family val="2"/>
      </rPr>
      <t xml:space="preserve">
 </t>
    </r>
    <r>
      <rPr>
        <sz val="10"/>
        <rFont val="Calibri"/>
        <family val="0"/>
      </rPr>
      <t>Arrangør                                Stevne                                          Dato        Måned           År</t>
    </r>
  </si>
  <si>
    <r>
      <t>Sett inn antall skyttere i hver klasse i feltene under "</t>
    </r>
    <r>
      <rPr>
        <b/>
        <sz val="12"/>
        <rFont val="Calibri"/>
        <family val="2"/>
      </rPr>
      <t>Totalt</t>
    </r>
    <r>
      <rPr>
        <sz val="12"/>
        <rFont val="Calibri"/>
        <family val="2"/>
      </rPr>
      <t>" og "</t>
    </r>
    <r>
      <rPr>
        <b/>
        <sz val="12"/>
        <rFont val="Calibri"/>
        <family val="2"/>
      </rPr>
      <t>Andre</t>
    </r>
    <r>
      <rPr>
        <sz val="12"/>
        <rFont val="Calibri"/>
        <family val="2"/>
      </rPr>
      <t xml:space="preserve">".
</t>
    </r>
    <r>
      <rPr>
        <b/>
        <sz val="12"/>
        <rFont val="Calibri"/>
        <family val="0"/>
      </rPr>
      <t>"Totalt"</t>
    </r>
    <r>
      <rPr>
        <sz val="12"/>
        <rFont val="Calibri"/>
        <family val="2"/>
      </rPr>
      <t xml:space="preserve"> er ALLE skyttere, </t>
    </r>
    <r>
      <rPr>
        <b/>
        <sz val="12"/>
        <rFont val="Calibri"/>
        <family val="0"/>
      </rPr>
      <t>"Andre"</t>
    </r>
    <r>
      <rPr>
        <sz val="12"/>
        <rFont val="Calibri"/>
        <family val="2"/>
      </rPr>
      <t xml:space="preserve"> er de som kommer fra andre samlag.</t>
    </r>
    <r>
      <rPr>
        <b/>
        <sz val="12"/>
        <rFont val="Calibri"/>
        <family val="2"/>
      </rPr>
      <t xml:space="preserve">
</t>
    </r>
    <r>
      <rPr>
        <sz val="12"/>
        <rFont val="Calibri"/>
        <family val="2"/>
      </rPr>
      <t>Skyttere fra Vesterålen kommer automatisk i feltet "</t>
    </r>
    <r>
      <rPr>
        <b/>
        <sz val="12"/>
        <rFont val="Calibri"/>
        <family val="2"/>
      </rPr>
      <t>Egne</t>
    </r>
    <r>
      <rPr>
        <sz val="12"/>
        <rFont val="Calibri"/>
        <family val="2"/>
      </rPr>
      <t>". ("Resten")</t>
    </r>
  </si>
  <si>
    <t>Stevnerapport</t>
  </si>
  <si>
    <t>Til Forsiden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</si>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</sst>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</numFmts>
  <fonts count="57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Tahoma"/>
      <family val="2"/>
    </font>
    <font>
      <b/>
      <sz val="11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6"/>
      <color indexed="9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12"/>
      <name val="Verdana"/>
      <family val="2"/>
    </font>
    <font>
      <sz val="20"/>
      <color indexed="12"/>
      <name val="Calibri"/>
      <family val="2"/>
    </font>
    <font>
      <u val="single"/>
      <sz val="10"/>
      <color indexed="20"/>
      <name val="Verdan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Verdana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0"/>
      <color theme="10"/>
      <name val="Calibri"/>
      <family val="2"/>
    </font>
    <font>
      <u val="single"/>
      <sz val="11"/>
      <color theme="10"/>
      <name val="Calibri"/>
      <family val="2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43" fontId="0" fillId="0" borderId="0" applyFont="0" applyFill="0" applyBorder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1" fontId="0" fillId="0" borderId="0" applyFont="0" applyFill="0" applyBorder="0" applyAlignment="0" applyProtection="0"/>
    <xf numFmtId="0" fontId="52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27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7" fillId="34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7" fillId="35" borderId="31" xfId="0" applyFont="1" applyFill="1" applyBorder="1" applyAlignment="1" applyProtection="1">
      <alignment vertical="center"/>
      <protection/>
    </xf>
    <xf numFmtId="0" fontId="7" fillId="35" borderId="32" xfId="0" applyFont="1" applyFill="1" applyBorder="1" applyAlignment="1" applyProtection="1">
      <alignment horizontal="center" vertical="center"/>
      <protection/>
    </xf>
    <xf numFmtId="0" fontId="7" fillId="35" borderId="29" xfId="0" applyFont="1" applyFill="1" applyBorder="1" applyAlignment="1" applyProtection="1">
      <alignment horizontal="center" vertical="center"/>
      <protection/>
    </xf>
    <xf numFmtId="0" fontId="7" fillId="35" borderId="32" xfId="0" applyFont="1" applyFill="1" applyBorder="1" applyAlignment="1" applyProtection="1">
      <alignment vertical="center"/>
      <protection/>
    </xf>
    <xf numFmtId="0" fontId="7" fillId="35" borderId="33" xfId="0" applyFont="1" applyFill="1" applyBorder="1" applyAlignment="1" applyProtection="1">
      <alignment vertical="center"/>
      <protection/>
    </xf>
    <xf numFmtId="0" fontId="7" fillId="35" borderId="34" xfId="0" applyFont="1" applyFill="1" applyBorder="1" applyAlignment="1" applyProtection="1">
      <alignment vertical="center"/>
      <protection/>
    </xf>
    <xf numFmtId="0" fontId="7" fillId="35" borderId="35" xfId="0" applyFont="1" applyFill="1" applyBorder="1" applyAlignment="1" applyProtection="1">
      <alignment vertical="center"/>
      <protection/>
    </xf>
    <xf numFmtId="0" fontId="7" fillId="35" borderId="36" xfId="0" applyFont="1" applyFill="1" applyBorder="1" applyAlignment="1" applyProtection="1">
      <alignment vertical="center"/>
      <protection/>
    </xf>
    <xf numFmtId="0" fontId="7" fillId="35" borderId="37" xfId="0" applyFont="1" applyFill="1" applyBorder="1" applyAlignment="1" applyProtection="1">
      <alignment vertical="center"/>
      <protection/>
    </xf>
    <xf numFmtId="0" fontId="7" fillId="34" borderId="38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34" borderId="39" xfId="0" applyFont="1" applyFill="1" applyBorder="1" applyAlignment="1" applyProtection="1">
      <alignment horizontal="center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42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54" fillId="36" borderId="38" xfId="38" applyFont="1" applyFill="1" applyBorder="1" applyAlignment="1" applyProtection="1">
      <alignment horizontal="center" vertical="center"/>
      <protection locked="0"/>
    </xf>
    <xf numFmtId="0" fontId="55" fillId="0" borderId="43" xfId="38" applyFont="1" applyFill="1" applyBorder="1" applyAlignment="1" applyProtection="1">
      <alignment vertic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/>
  <dimension ref="A2:H19"/>
  <sheetViews>
    <sheetView showGridLines="0" showRowColHeaders="0" showZeros="0" tabSelected="1" showOutlineSymbols="0" zoomScalePageLayoutView="0" workbookViewId="0" topLeftCell="A1">
      <selection activeCell="B5" sqref="B5"/>
    </sheetView>
  </sheetViews>
  <sheetFormatPr defaultColWidth="11.00390625" defaultRowHeight="12.75"/>
  <cols>
    <col min="1" max="1" width="5.625" style="81" customWidth="1"/>
    <col min="2" max="2" width="72.00390625" style="82" customWidth="1"/>
    <col min="3" max="3" width="3.125" style="82" customWidth="1"/>
    <col min="4" max="4" width="7.625" style="82" customWidth="1"/>
    <col min="5" max="5" width="1.625" style="82" customWidth="1"/>
    <col min="6" max="6" width="7.625" style="82" customWidth="1"/>
    <col min="7" max="7" width="1.625" style="82" customWidth="1"/>
    <col min="8" max="8" width="7.625" style="82" customWidth="1"/>
    <col min="9" max="16384" width="11.00390625" style="82" customWidth="1"/>
  </cols>
  <sheetData>
    <row r="1" ht="4.5" customHeight="1"/>
    <row r="2" spans="1:8" s="86" customFormat="1" ht="39.75">
      <c r="A2" s="83" t="s">
        <v>51</v>
      </c>
      <c r="B2" s="84" t="s">
        <v>69</v>
      </c>
      <c r="C2" s="85"/>
      <c r="D2" s="85"/>
      <c r="E2" s="85"/>
      <c r="F2" s="85"/>
      <c r="G2" s="85"/>
      <c r="H2" s="85"/>
    </row>
    <row r="3" ht="30.75" customHeight="1"/>
    <row r="4" spans="1:8" s="86" customFormat="1" ht="19.5" thickBot="1">
      <c r="A4" s="83" t="s">
        <v>52</v>
      </c>
      <c r="B4" s="84" t="s">
        <v>64</v>
      </c>
      <c r="D4" s="85"/>
      <c r="E4" s="85"/>
      <c r="F4" s="85"/>
      <c r="G4" s="85"/>
      <c r="H4" s="85"/>
    </row>
    <row r="5" spans="2:8" ht="30" customHeight="1" thickBot="1">
      <c r="B5" s="73" t="s">
        <v>40</v>
      </c>
      <c r="C5" s="84"/>
      <c r="D5" s="84"/>
      <c r="E5" s="84"/>
      <c r="F5" s="84"/>
      <c r="G5" s="84"/>
      <c r="H5" s="84"/>
    </row>
    <row r="6" spans="1:8" s="34" customFormat="1" ht="7.5" customHeight="1">
      <c r="A6" s="87"/>
      <c r="B6" s="54"/>
      <c r="C6" s="88"/>
      <c r="D6" s="88"/>
      <c r="E6" s="88"/>
      <c r="F6" s="88"/>
      <c r="G6" s="88"/>
      <c r="H6" s="88"/>
    </row>
    <row r="7" spans="1:8" s="86" customFormat="1" ht="31.5">
      <c r="A7" s="83" t="s">
        <v>53</v>
      </c>
      <c r="B7" s="84" t="s">
        <v>41</v>
      </c>
      <c r="C7" s="85"/>
      <c r="D7" s="85"/>
      <c r="E7" s="85"/>
      <c r="F7" s="85"/>
      <c r="G7" s="85"/>
      <c r="H7" s="85"/>
    </row>
    <row r="8" spans="1:8" s="34" customFormat="1" ht="7.5" customHeight="1">
      <c r="A8" s="87"/>
      <c r="B8" s="54"/>
      <c r="C8" s="88"/>
      <c r="D8" s="88"/>
      <c r="E8" s="88"/>
      <c r="F8" s="88"/>
      <c r="G8" s="88"/>
      <c r="H8" s="88"/>
    </row>
    <row r="9" spans="1:8" s="86" customFormat="1" ht="31.5">
      <c r="A9" s="83" t="s">
        <v>54</v>
      </c>
      <c r="B9" s="84" t="s">
        <v>59</v>
      </c>
      <c r="C9" s="85"/>
      <c r="D9" s="85"/>
      <c r="E9" s="85"/>
      <c r="F9" s="85"/>
      <c r="G9" s="85"/>
      <c r="H9" s="85"/>
    </row>
    <row r="10" spans="1:8" s="34" customFormat="1" ht="7.5" customHeight="1">
      <c r="A10" s="87"/>
      <c r="B10" s="54"/>
      <c r="C10" s="88"/>
      <c r="D10" s="88"/>
      <c r="E10" s="88"/>
      <c r="F10" s="88"/>
      <c r="G10" s="88"/>
      <c r="H10" s="88"/>
    </row>
    <row r="11" spans="1:8" ht="47.25">
      <c r="A11" s="83" t="s">
        <v>55</v>
      </c>
      <c r="B11" s="89" t="s">
        <v>70</v>
      </c>
      <c r="D11" s="90" t="s">
        <v>50</v>
      </c>
      <c r="E11" s="91"/>
      <c r="F11" s="90" t="s">
        <v>49</v>
      </c>
      <c r="G11" s="91"/>
      <c r="H11" s="37" t="s">
        <v>63</v>
      </c>
    </row>
    <row r="12" spans="1:8" s="34" customFormat="1" ht="7.5" customHeight="1">
      <c r="A12" s="87"/>
      <c r="B12" s="54"/>
      <c r="C12" s="88"/>
      <c r="D12" s="88"/>
      <c r="E12" s="88"/>
      <c r="F12" s="88"/>
      <c r="G12" s="88"/>
      <c r="H12" s="88"/>
    </row>
    <row r="13" spans="1:8" ht="18.75">
      <c r="A13" s="83" t="s">
        <v>56</v>
      </c>
      <c r="B13" s="92" t="s">
        <v>57</v>
      </c>
      <c r="C13" s="84"/>
      <c r="D13" s="84"/>
      <c r="E13" s="84"/>
      <c r="F13" s="84"/>
      <c r="G13" s="84"/>
      <c r="H13" s="84"/>
    </row>
    <row r="14" spans="1:8" s="34" customFormat="1" ht="7.5" customHeight="1">
      <c r="A14" s="87"/>
      <c r="B14" s="54"/>
      <c r="C14" s="88"/>
      <c r="D14" s="88"/>
      <c r="E14" s="88"/>
      <c r="F14" s="88"/>
      <c r="G14" s="88"/>
      <c r="H14" s="88"/>
    </row>
    <row r="15" spans="2:8" ht="47.25">
      <c r="B15" s="93" t="s">
        <v>58</v>
      </c>
      <c r="C15" s="84"/>
      <c r="D15" s="84"/>
      <c r="E15" s="84"/>
      <c r="F15" s="84"/>
      <c r="G15" s="84"/>
      <c r="H15" s="84"/>
    </row>
    <row r="16" spans="1:8" s="34" customFormat="1" ht="7.5" customHeight="1">
      <c r="A16" s="87"/>
      <c r="B16" s="54"/>
      <c r="C16" s="88"/>
      <c r="D16" s="88"/>
      <c r="E16" s="88"/>
      <c r="F16" s="88"/>
      <c r="G16" s="88"/>
      <c r="H16" s="88"/>
    </row>
    <row r="17" spans="2:8" ht="15.75">
      <c r="B17" s="84" t="s">
        <v>42</v>
      </c>
      <c r="C17" s="84"/>
      <c r="D17" s="84"/>
      <c r="E17" s="84"/>
      <c r="F17" s="84"/>
      <c r="G17" s="84"/>
      <c r="H17" s="84"/>
    </row>
    <row r="18" ht="16.5" thickBot="1"/>
    <row r="19" ht="35.25" customHeight="1" thickBot="1">
      <c r="B19" s="108" t="s">
        <v>71</v>
      </c>
    </row>
  </sheetData>
  <sheetProtection sheet="1" objects="1" scenarios="1" selectLockedCells="1"/>
  <hyperlinks>
    <hyperlink ref="B19" location="STEVNERAPPORT!D13" display="Stevnerapport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M34"/>
  <sheetViews>
    <sheetView showGridLines="0" showRowColHeaders="0" showZeros="0" showOutlineSymbols="0" zoomScalePageLayoutView="0" workbookViewId="0" topLeftCell="A1">
      <selection activeCell="B11" sqref="B11"/>
    </sheetView>
  </sheetViews>
  <sheetFormatPr defaultColWidth="0" defaultRowHeight="12.75" zeroHeight="1"/>
  <cols>
    <col min="1" max="1" width="2.375" style="20" customWidth="1"/>
    <col min="2" max="2" width="20.625" style="20" customWidth="1"/>
    <col min="3" max="3" width="1.625" style="55" customWidth="1"/>
    <col min="4" max="4" width="8.625" style="20" customWidth="1"/>
    <col min="5" max="5" width="1.625" style="55" customWidth="1"/>
    <col min="6" max="6" width="8.625" style="20" customWidth="1"/>
    <col min="7" max="7" width="1.625" style="55" customWidth="1"/>
    <col min="8" max="8" width="8.625" style="20" customWidth="1"/>
    <col min="9" max="9" width="1.625" style="55" customWidth="1"/>
    <col min="10" max="10" width="8.625" style="20" customWidth="1"/>
    <col min="11" max="11" width="1.625" style="57" customWidth="1"/>
    <col min="12" max="12" width="8.625" style="20" customWidth="1"/>
    <col min="13" max="13" width="2.375" style="20" customWidth="1"/>
    <col min="14" max="14" width="4.75390625" style="20" hidden="1" customWidth="1"/>
    <col min="15" max="15" width="9.75390625" style="20" hidden="1" customWidth="1"/>
    <col min="16" max="16" width="6.625" style="20" hidden="1" customWidth="1"/>
    <col min="17" max="17" width="2.75390625" style="20" hidden="1" customWidth="1"/>
    <col min="18" max="18" width="12.00390625" style="20" hidden="1" customWidth="1"/>
    <col min="19" max="19" width="22.375" style="20" hidden="1" customWidth="1"/>
    <col min="20" max="20" width="3.125" style="20" hidden="1" customWidth="1"/>
    <col min="21" max="21" width="17.625" style="20" hidden="1" customWidth="1"/>
    <col min="22" max="26" width="3.125" style="20" hidden="1" customWidth="1"/>
    <col min="27" max="16384" width="11.00390625" style="20" hidden="1" customWidth="1"/>
  </cols>
  <sheetData>
    <row r="1" spans="1:13" ht="4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>
      <c r="A2" s="19"/>
      <c r="B2" s="21" t="s">
        <v>35</v>
      </c>
      <c r="C2" s="21"/>
      <c r="D2" s="21"/>
      <c r="E2" s="21"/>
      <c r="F2" s="21"/>
      <c r="G2" s="21"/>
      <c r="H2" s="21"/>
      <c r="I2" s="21"/>
      <c r="J2" s="22"/>
      <c r="K2" s="22"/>
      <c r="L2" s="23" t="str">
        <f>J31+L31&amp;",00 kr."</f>
        <v>0,00 kr.</v>
      </c>
      <c r="M2" s="19"/>
    </row>
    <row r="3" spans="1:13" ht="15.75" thickTop="1">
      <c r="A3" s="24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9"/>
    </row>
    <row r="4" spans="1:13" ht="12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19"/>
    </row>
    <row r="5" spans="1:13" ht="4.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5"/>
    </row>
    <row r="6" spans="1:13" ht="15">
      <c r="A6" s="19"/>
      <c r="B6" s="29" t="s">
        <v>16</v>
      </c>
      <c r="C6" s="29"/>
      <c r="D6" s="29" t="s">
        <v>27</v>
      </c>
      <c r="F6" s="29"/>
      <c r="G6" s="29"/>
      <c r="H6" s="29"/>
      <c r="I6" s="25"/>
      <c r="J6" s="29" t="s">
        <v>29</v>
      </c>
      <c r="K6" s="25"/>
      <c r="M6" s="19"/>
    </row>
    <row r="7" spans="1:13" ht="19.5" customHeight="1">
      <c r="A7" s="19"/>
      <c r="B7" s="24">
        <f>IF(DATA!D2="","",CHOOSE(DATA!D2,DATA!D3,DATA!D4,DATA!D5,DATA!D6,DATA!D7,DATA!D8))</f>
      </c>
      <c r="C7" s="24"/>
      <c r="D7" s="24">
        <f>IF(DATA!E2="","",CHOOSE(DATA!E2,DATA!E3,DATA!E4,DATA!E5,DATA!E6,DATA!E7,DATA!E8,DATA!E9,DATA!E10,DATA!E11))</f>
      </c>
      <c r="F7" s="24"/>
      <c r="G7" s="24"/>
      <c r="H7" s="24"/>
      <c r="I7" s="24"/>
      <c r="J7" s="24" t="str">
        <f>DATA!J2</f>
        <v> </v>
      </c>
      <c r="K7" s="24"/>
      <c r="M7" s="19"/>
    </row>
    <row r="8" spans="1:13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9.5" customHeight="1">
      <c r="A9" s="19"/>
      <c r="B9" s="99" t="str">
        <f>INFO!B5</f>
        <v>[Stevnenavn]</v>
      </c>
      <c r="C9" s="100"/>
      <c r="D9" s="100"/>
      <c r="E9" s="100"/>
      <c r="F9" s="100"/>
      <c r="G9" s="100"/>
      <c r="H9" s="100"/>
      <c r="I9" s="100"/>
      <c r="J9" s="100"/>
      <c r="K9" s="100"/>
      <c r="L9" s="101"/>
      <c r="M9" s="19"/>
    </row>
    <row r="10" spans="1:13" ht="4.5" customHeight="1" thickBot="1">
      <c r="A10" s="19"/>
      <c r="B10" s="27" t="str">
        <f>B9</f>
        <v>[Stevnenavn]</v>
      </c>
      <c r="C10" s="27"/>
      <c r="D10" s="27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9.5" customHeight="1">
      <c r="A11" s="25"/>
      <c r="B11" s="109" t="s">
        <v>72</v>
      </c>
      <c r="C11" s="30"/>
      <c r="D11" s="105" t="s">
        <v>60</v>
      </c>
      <c r="E11" s="106"/>
      <c r="F11" s="106"/>
      <c r="G11" s="106"/>
      <c r="H11" s="107"/>
      <c r="I11" s="74"/>
      <c r="J11" s="102" t="s">
        <v>61</v>
      </c>
      <c r="K11" s="103"/>
      <c r="L11" s="104"/>
      <c r="M11" s="19"/>
    </row>
    <row r="12" spans="1:13" ht="19.5" customHeight="1" thickBot="1">
      <c r="A12" s="25"/>
      <c r="B12" s="50" t="s">
        <v>62</v>
      </c>
      <c r="C12" s="31"/>
      <c r="D12" s="76" t="s">
        <v>50</v>
      </c>
      <c r="E12" s="75"/>
      <c r="F12" s="77" t="s">
        <v>49</v>
      </c>
      <c r="G12" s="75"/>
      <c r="H12" s="78" t="s">
        <v>63</v>
      </c>
      <c r="I12" s="75"/>
      <c r="J12" s="79" t="s">
        <v>10</v>
      </c>
      <c r="K12" s="75"/>
      <c r="L12" s="80" t="s">
        <v>11</v>
      </c>
      <c r="M12" s="19"/>
    </row>
    <row r="13" spans="1:13" s="34" customFormat="1" ht="21" customHeight="1">
      <c r="A13" s="32"/>
      <c r="B13" s="58" t="s">
        <v>0</v>
      </c>
      <c r="C13" s="63"/>
      <c r="D13" s="61"/>
      <c r="E13" s="33"/>
      <c r="F13" s="61"/>
      <c r="G13" s="33"/>
      <c r="H13" s="62">
        <f>D13-F13</f>
        <v>0</v>
      </c>
      <c r="I13" s="33"/>
      <c r="J13" s="67"/>
      <c r="K13" s="45"/>
      <c r="L13" s="68"/>
      <c r="M13" s="33"/>
    </row>
    <row r="14" spans="1:13" s="34" customFormat="1" ht="21" customHeight="1">
      <c r="A14" s="32"/>
      <c r="B14" s="51" t="s">
        <v>1</v>
      </c>
      <c r="C14" s="35"/>
      <c r="D14" s="36"/>
      <c r="E14" s="33"/>
      <c r="F14" s="36"/>
      <c r="G14" s="33"/>
      <c r="H14" s="37">
        <f>D14-F14</f>
        <v>0</v>
      </c>
      <c r="I14" s="33"/>
      <c r="J14" s="65"/>
      <c r="K14" s="33"/>
      <c r="L14" s="38">
        <f>D14*CUPAVGIFTER!C24</f>
        <v>0</v>
      </c>
      <c r="M14" s="33"/>
    </row>
    <row r="15" spans="1:13" s="34" customFormat="1" ht="21" customHeight="1">
      <c r="A15" s="32"/>
      <c r="B15" s="51" t="s">
        <v>2</v>
      </c>
      <c r="C15" s="35"/>
      <c r="D15" s="36"/>
      <c r="E15" s="33"/>
      <c r="F15" s="36"/>
      <c r="G15" s="33"/>
      <c r="H15" s="37">
        <f>D15-F15</f>
        <v>0</v>
      </c>
      <c r="I15" s="33"/>
      <c r="J15" s="65"/>
      <c r="K15" s="33"/>
      <c r="L15" s="38">
        <f>D15*CUPAVGIFTER!C24</f>
        <v>0</v>
      </c>
      <c r="M15" s="33"/>
    </row>
    <row r="16" spans="1:13" s="34" customFormat="1" ht="21" customHeight="1">
      <c r="A16" s="32"/>
      <c r="B16" s="51" t="s">
        <v>3</v>
      </c>
      <c r="C16" s="35"/>
      <c r="D16" s="36"/>
      <c r="E16" s="33"/>
      <c r="F16" s="36"/>
      <c r="G16" s="33"/>
      <c r="H16" s="37">
        <f>D16-F16</f>
        <v>0</v>
      </c>
      <c r="I16" s="33"/>
      <c r="J16" s="66"/>
      <c r="K16" s="33"/>
      <c r="L16" s="38">
        <f>D16*CUPAVGIFTER!C24</f>
        <v>0</v>
      </c>
      <c r="M16" s="33"/>
    </row>
    <row r="17" spans="1:13" s="34" customFormat="1" ht="6" customHeight="1">
      <c r="A17" s="32"/>
      <c r="B17" s="39"/>
      <c r="C17" s="33"/>
      <c r="D17" s="33"/>
      <c r="E17" s="32"/>
      <c r="F17" s="33"/>
      <c r="G17" s="32"/>
      <c r="H17" s="33"/>
      <c r="I17" s="32"/>
      <c r="J17" s="33"/>
      <c r="K17" s="33"/>
      <c r="L17" s="40"/>
      <c r="M17" s="33"/>
    </row>
    <row r="18" spans="1:13" s="34" customFormat="1" ht="21" customHeight="1">
      <c r="A18" s="32"/>
      <c r="B18" s="51" t="s">
        <v>4</v>
      </c>
      <c r="C18" s="35"/>
      <c r="D18" s="36"/>
      <c r="E18" s="33"/>
      <c r="F18" s="36"/>
      <c r="G18" s="33"/>
      <c r="H18" s="37">
        <f>D18-F18</f>
        <v>0</v>
      </c>
      <c r="I18" s="33"/>
      <c r="J18" s="37">
        <f>D18*CUPAVGIFTER!B20</f>
        <v>0</v>
      </c>
      <c r="K18" s="33"/>
      <c r="L18" s="38">
        <f>D18*CUPAVGIFTER!C20</f>
        <v>0</v>
      </c>
      <c r="M18" s="33"/>
    </row>
    <row r="19" spans="1:13" s="34" customFormat="1" ht="21" customHeight="1">
      <c r="A19" s="32"/>
      <c r="B19" s="51" t="s">
        <v>5</v>
      </c>
      <c r="C19" s="35"/>
      <c r="D19" s="36"/>
      <c r="E19" s="33"/>
      <c r="F19" s="36"/>
      <c r="G19" s="33"/>
      <c r="H19" s="37">
        <f>D19-F19</f>
        <v>0</v>
      </c>
      <c r="I19" s="33"/>
      <c r="J19" s="37">
        <f>D19*CUPAVGIFTER!B21</f>
        <v>0</v>
      </c>
      <c r="K19" s="33"/>
      <c r="L19" s="38">
        <f>D19*CUPAVGIFTER!C21</f>
        <v>0</v>
      </c>
      <c r="M19" s="33"/>
    </row>
    <row r="20" spans="1:13" s="34" customFormat="1" ht="6" customHeight="1">
      <c r="A20" s="32"/>
      <c r="B20" s="39"/>
      <c r="C20" s="33"/>
      <c r="D20" s="33"/>
      <c r="E20" s="33"/>
      <c r="F20" s="33"/>
      <c r="G20" s="33"/>
      <c r="H20" s="33"/>
      <c r="I20" s="33"/>
      <c r="J20" s="33"/>
      <c r="K20" s="33"/>
      <c r="L20" s="40"/>
      <c r="M20" s="33"/>
    </row>
    <row r="21" spans="1:13" s="34" customFormat="1" ht="21" customHeight="1">
      <c r="A21" s="32"/>
      <c r="B21" s="51">
        <v>1</v>
      </c>
      <c r="C21" s="35"/>
      <c r="D21" s="36"/>
      <c r="E21" s="33"/>
      <c r="F21" s="36"/>
      <c r="G21" s="33"/>
      <c r="H21" s="37">
        <f aca="true" t="shared" si="0" ref="H21:H29">D21-F21</f>
        <v>0</v>
      </c>
      <c r="I21" s="33"/>
      <c r="J21" s="37">
        <f>D21*CUPAVGIFTER!B14</f>
        <v>0</v>
      </c>
      <c r="K21" s="33"/>
      <c r="L21" s="38">
        <f>D21*CUPAVGIFTER!C14</f>
        <v>0</v>
      </c>
      <c r="M21" s="33"/>
    </row>
    <row r="22" spans="1:13" s="34" customFormat="1" ht="21" customHeight="1">
      <c r="A22" s="32"/>
      <c r="B22" s="51">
        <v>2</v>
      </c>
      <c r="C22" s="35"/>
      <c r="D22" s="36"/>
      <c r="E22" s="33"/>
      <c r="F22" s="36"/>
      <c r="G22" s="33"/>
      <c r="H22" s="37">
        <f t="shared" si="0"/>
        <v>0</v>
      </c>
      <c r="I22" s="33"/>
      <c r="J22" s="37">
        <f>D22*CUPAVGIFTER!B15</f>
        <v>0</v>
      </c>
      <c r="K22" s="33"/>
      <c r="L22" s="38">
        <f>D22*CUPAVGIFTER!C15</f>
        <v>0</v>
      </c>
      <c r="M22" s="33"/>
    </row>
    <row r="23" spans="1:13" s="34" customFormat="1" ht="21" customHeight="1">
      <c r="A23" s="32"/>
      <c r="B23" s="51">
        <v>3</v>
      </c>
      <c r="C23" s="35"/>
      <c r="D23" s="36"/>
      <c r="E23" s="33"/>
      <c r="F23" s="36"/>
      <c r="G23" s="33"/>
      <c r="H23" s="37">
        <f t="shared" si="0"/>
        <v>0</v>
      </c>
      <c r="I23" s="33"/>
      <c r="J23" s="37">
        <f>D23*CUPAVGIFTER!B16</f>
        <v>0</v>
      </c>
      <c r="K23" s="33"/>
      <c r="L23" s="38">
        <f>D23*CUPAVGIFTER!C16</f>
        <v>0</v>
      </c>
      <c r="M23" s="33"/>
    </row>
    <row r="24" spans="1:13" s="34" customFormat="1" ht="21" customHeight="1">
      <c r="A24" s="32"/>
      <c r="B24" s="51">
        <v>4</v>
      </c>
      <c r="C24" s="35"/>
      <c r="D24" s="36"/>
      <c r="E24" s="33"/>
      <c r="F24" s="36"/>
      <c r="G24" s="33"/>
      <c r="H24" s="37">
        <f t="shared" si="0"/>
        <v>0</v>
      </c>
      <c r="I24" s="33"/>
      <c r="J24" s="37">
        <f>D24*CUPAVGIFTER!B17</f>
        <v>0</v>
      </c>
      <c r="K24" s="33"/>
      <c r="L24" s="38">
        <f>D24*CUPAVGIFTER!C17</f>
        <v>0</v>
      </c>
      <c r="M24" s="33"/>
    </row>
    <row r="25" spans="1:13" s="34" customFormat="1" ht="21" customHeight="1">
      <c r="A25" s="32"/>
      <c r="B25" s="51">
        <v>5</v>
      </c>
      <c r="C25" s="35"/>
      <c r="D25" s="36"/>
      <c r="E25" s="33"/>
      <c r="F25" s="36"/>
      <c r="G25" s="33"/>
      <c r="H25" s="37">
        <f t="shared" si="0"/>
        <v>0</v>
      </c>
      <c r="I25" s="33"/>
      <c r="J25" s="37">
        <f>D25*CUPAVGIFTER!B18</f>
        <v>0</v>
      </c>
      <c r="K25" s="33"/>
      <c r="L25" s="38">
        <f>D25*CUPAVGIFTER!C18</f>
        <v>0</v>
      </c>
      <c r="M25" s="33"/>
    </row>
    <row r="26" spans="1:13" s="34" customFormat="1" ht="21" customHeight="1">
      <c r="A26" s="32"/>
      <c r="B26" s="51" t="s">
        <v>6</v>
      </c>
      <c r="C26" s="35"/>
      <c r="D26" s="36"/>
      <c r="E26" s="33"/>
      <c r="F26" s="36"/>
      <c r="G26" s="33"/>
      <c r="H26" s="37">
        <f t="shared" si="0"/>
        <v>0</v>
      </c>
      <c r="I26" s="33"/>
      <c r="J26" s="37">
        <f>D26*CUPAVGIFTER!B19</f>
        <v>0</v>
      </c>
      <c r="K26" s="33"/>
      <c r="L26" s="38">
        <f>D26*CUPAVGIFTER!C19</f>
        <v>0</v>
      </c>
      <c r="M26" s="33"/>
    </row>
    <row r="27" spans="1:13" s="34" customFormat="1" ht="21" customHeight="1">
      <c r="A27" s="32"/>
      <c r="B27" s="51" t="s">
        <v>7</v>
      </c>
      <c r="C27" s="35"/>
      <c r="D27" s="36"/>
      <c r="E27" s="33"/>
      <c r="F27" s="36"/>
      <c r="G27" s="33"/>
      <c r="H27" s="37">
        <f t="shared" si="0"/>
        <v>0</v>
      </c>
      <c r="I27" s="33"/>
      <c r="J27" s="64"/>
      <c r="K27" s="45"/>
      <c r="L27" s="69"/>
      <c r="M27" s="33"/>
    </row>
    <row r="28" spans="1:13" s="34" customFormat="1" ht="21" customHeight="1">
      <c r="A28" s="32"/>
      <c r="B28" s="51" t="s">
        <v>39</v>
      </c>
      <c r="C28" s="35"/>
      <c r="D28" s="36"/>
      <c r="E28" s="33"/>
      <c r="F28" s="36"/>
      <c r="G28" s="33"/>
      <c r="H28" s="37">
        <f t="shared" si="0"/>
        <v>0</v>
      </c>
      <c r="I28" s="33"/>
      <c r="J28" s="67"/>
      <c r="K28" s="45"/>
      <c r="L28" s="70"/>
      <c r="M28" s="33"/>
    </row>
    <row r="29" spans="1:13" s="34" customFormat="1" ht="21" customHeight="1" thickBot="1">
      <c r="A29" s="32"/>
      <c r="B29" s="52">
        <f>IF(DATA!E2=3,"Jeger",IF(DATA!E2=4,"Jeger",IF(DATA!E2=8,"Jeger",IF(DATA!E2=9,"Jeger",""))))</f>
      </c>
      <c r="C29" s="41"/>
      <c r="D29" s="42"/>
      <c r="E29" s="94"/>
      <c r="F29" s="42"/>
      <c r="G29" s="94"/>
      <c r="H29" s="43">
        <f t="shared" si="0"/>
        <v>0</v>
      </c>
      <c r="I29" s="94"/>
      <c r="J29" s="71"/>
      <c r="K29" s="59"/>
      <c r="L29" s="72"/>
      <c r="M29" s="33"/>
    </row>
    <row r="30" spans="1:13" s="34" customFormat="1" ht="6" customHeight="1" thickBo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</row>
    <row r="31" spans="1:13" s="48" customFormat="1" ht="21" customHeight="1" thickBot="1">
      <c r="A31" s="44"/>
      <c r="B31" s="53" t="s">
        <v>15</v>
      </c>
      <c r="C31" s="46"/>
      <c r="D31" s="47">
        <f>SUM(D13:D29)</f>
        <v>0</v>
      </c>
      <c r="E31" s="60"/>
      <c r="F31" s="47">
        <f>SUM(F13:F29)</f>
        <v>0</v>
      </c>
      <c r="G31" s="56"/>
      <c r="H31" s="47">
        <f>SUM(H13:H29)</f>
        <v>0</v>
      </c>
      <c r="I31" s="56"/>
      <c r="J31" s="47">
        <f>SUM(J13:J29)</f>
        <v>0</v>
      </c>
      <c r="K31" s="56"/>
      <c r="L31" s="49">
        <f>SUM(L13:L29)</f>
        <v>0</v>
      </c>
      <c r="M31" s="45"/>
    </row>
    <row r="32" spans="1:13" s="28" customFormat="1" ht="16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s="28" customFormat="1" ht="16.5" customHeight="1" thickBot="1">
      <c r="A33" s="25"/>
      <c r="B33" s="21" t="s">
        <v>35</v>
      </c>
      <c r="C33" s="21"/>
      <c r="D33" s="21"/>
      <c r="E33" s="21"/>
      <c r="F33" s="21"/>
      <c r="G33" s="21"/>
      <c r="H33" s="21"/>
      <c r="I33" s="21"/>
      <c r="J33" s="22"/>
      <c r="K33" s="22"/>
      <c r="L33" s="23" t="str">
        <f>J31+L31&amp;",00 kr."</f>
        <v>0,00 kr.</v>
      </c>
      <c r="M33" s="25"/>
    </row>
    <row r="34" spans="1:13" s="28" customFormat="1" ht="15.75" thickTop="1">
      <c r="A34" s="25"/>
      <c r="B34" s="24" t="s">
        <v>38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/>
  </sheetData>
  <sheetProtection sheet="1" objects="1" scenarios="1" selectLockedCells="1"/>
  <mergeCells count="3">
    <mergeCell ref="B9:L9"/>
    <mergeCell ref="J11:L11"/>
    <mergeCell ref="D11:H11"/>
  </mergeCells>
  <hyperlinks>
    <hyperlink ref="B11" location="INFO!B5" display="Til Forsiden"/>
  </hyperlinks>
  <printOptions/>
  <pageMargins left="0.7874015748031497" right="0.3937007874015748" top="1.4566929133858268" bottom="0.5905511811023623" header="0.35433070866141736" footer="0.35433070866141736"/>
  <pageSetup horizontalDpi="600" verticalDpi="600" orientation="portrait" paperSize="9" r:id="rId4"/>
  <headerFooter alignWithMargins="0">
    <oddHeader>&amp;L&amp;G&amp;C&amp;"Verdana,Halvfet"&amp;16
STEVNERAPPORT&amp;RUtskrift: &amp;D - &amp;T
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/>
  <dimension ref="A1:J33"/>
  <sheetViews>
    <sheetView zoomScalePageLayoutView="0" workbookViewId="0" topLeftCell="A1">
      <selection activeCell="B15" sqref="B15"/>
    </sheetView>
  </sheetViews>
  <sheetFormatPr defaultColWidth="11.00390625" defaultRowHeight="12.75"/>
  <cols>
    <col min="1" max="1" width="8.75390625" style="15" bestFit="1" customWidth="1"/>
    <col min="2" max="2" width="10.75390625" style="15" customWidth="1"/>
    <col min="3" max="3" width="7.125" style="15" customWidth="1"/>
    <col min="4" max="4" width="22.25390625" style="15" customWidth="1"/>
    <col min="5" max="5" width="25.625" style="15" bestFit="1" customWidth="1"/>
    <col min="6" max="6" width="2.625" style="0" customWidth="1"/>
    <col min="7" max="7" width="5.875" style="0" customWidth="1"/>
    <col min="9" max="9" width="8.25390625" style="0" customWidth="1"/>
    <col min="10" max="10" width="20.625" style="0" customWidth="1"/>
  </cols>
  <sheetData>
    <row r="1" spans="1:10" ht="12.75">
      <c r="A1" s="14" t="s">
        <v>29</v>
      </c>
      <c r="B1" s="14" t="s">
        <v>30</v>
      </c>
      <c r="C1" s="14" t="s">
        <v>31</v>
      </c>
      <c r="D1" s="12" t="s">
        <v>32</v>
      </c>
      <c r="E1" s="12" t="s">
        <v>33</v>
      </c>
      <c r="F1" s="5"/>
      <c r="G1" s="95" t="s">
        <v>65</v>
      </c>
      <c r="H1" s="95" t="s">
        <v>66</v>
      </c>
      <c r="I1" s="95" t="s">
        <v>67</v>
      </c>
      <c r="J1" s="98" t="s">
        <v>68</v>
      </c>
    </row>
    <row r="2" spans="1:10" ht="12.75">
      <c r="A2" s="13"/>
      <c r="B2" s="13"/>
      <c r="C2" s="13"/>
      <c r="D2" s="13"/>
      <c r="E2" s="13"/>
      <c r="F2" s="1"/>
      <c r="G2" s="97">
        <f>IF(A2="","",A2&amp;". ")</f>
      </c>
      <c r="H2" s="97">
        <f>IF(B2="","",CHOOSE(B2,B3,B4,B5,B6,B7,B8,B9,B10,B11,B12,B13,B14))</f>
      </c>
      <c r="I2" s="97">
        <f>IF(C2="","",CHOOSE(C2,C3,C4,C5,C6,C7,C8,C9,C10,C11,C12,C13,C14))</f>
      </c>
      <c r="J2" s="96" t="str">
        <f>G2&amp;H2&amp;" "&amp;I2</f>
        <v> </v>
      </c>
    </row>
    <row r="3" spans="1:6" ht="12.75">
      <c r="A3" s="11">
        <v>1</v>
      </c>
      <c r="B3" s="14" t="s">
        <v>43</v>
      </c>
      <c r="C3" s="11">
        <v>2014</v>
      </c>
      <c r="D3" s="14" t="s">
        <v>17</v>
      </c>
      <c r="E3" s="14" t="s">
        <v>24</v>
      </c>
      <c r="F3" s="11">
        <v>1</v>
      </c>
    </row>
    <row r="4" spans="1:6" ht="12.75">
      <c r="A4" s="11">
        <v>2</v>
      </c>
      <c r="B4" s="14" t="s">
        <v>44</v>
      </c>
      <c r="C4" s="11">
        <v>2015</v>
      </c>
      <c r="D4" s="14" t="s">
        <v>18</v>
      </c>
      <c r="E4" s="14" t="s">
        <v>45</v>
      </c>
      <c r="F4" s="11">
        <v>2</v>
      </c>
    </row>
    <row r="5" spans="1:6" ht="12.75">
      <c r="A5" s="11">
        <v>3</v>
      </c>
      <c r="B5" s="14" t="s">
        <v>73</v>
      </c>
      <c r="C5" s="11">
        <v>2016</v>
      </c>
      <c r="D5" s="14" t="s">
        <v>19</v>
      </c>
      <c r="E5" s="14" t="s">
        <v>23</v>
      </c>
      <c r="F5" s="11">
        <v>3</v>
      </c>
    </row>
    <row r="6" spans="1:6" ht="12.75">
      <c r="A6" s="11">
        <v>4</v>
      </c>
      <c r="B6" s="14" t="s">
        <v>74</v>
      </c>
      <c r="C6" s="11">
        <v>2017</v>
      </c>
      <c r="D6" s="14" t="s">
        <v>20</v>
      </c>
      <c r="E6" s="14" t="s">
        <v>46</v>
      </c>
      <c r="F6" s="11">
        <v>4</v>
      </c>
    </row>
    <row r="7" spans="1:6" ht="12.75">
      <c r="A7" s="14">
        <v>5</v>
      </c>
      <c r="B7" s="14" t="s">
        <v>75</v>
      </c>
      <c r="C7" s="11">
        <v>2018</v>
      </c>
      <c r="D7" s="14" t="s">
        <v>21</v>
      </c>
      <c r="E7" s="14" t="s">
        <v>25</v>
      </c>
      <c r="F7" s="11">
        <v>5</v>
      </c>
    </row>
    <row r="8" spans="1:6" ht="12.75">
      <c r="A8" s="11">
        <v>6</v>
      </c>
      <c r="B8" s="14" t="s">
        <v>76</v>
      </c>
      <c r="C8" s="11">
        <v>2019</v>
      </c>
      <c r="D8" s="14" t="s">
        <v>22</v>
      </c>
      <c r="E8" s="14" t="s">
        <v>28</v>
      </c>
      <c r="F8" s="11">
        <v>6</v>
      </c>
    </row>
    <row r="9" spans="1:6" ht="12.75">
      <c r="A9" s="11">
        <v>7</v>
      </c>
      <c r="B9" s="14" t="s">
        <v>77</v>
      </c>
      <c r="C9" s="11">
        <v>2020</v>
      </c>
      <c r="E9" s="14" t="s">
        <v>47</v>
      </c>
      <c r="F9" s="11">
        <v>7</v>
      </c>
    </row>
    <row r="10" spans="1:6" ht="12.75">
      <c r="A10" s="11">
        <v>8</v>
      </c>
      <c r="B10" s="14" t="s">
        <v>78</v>
      </c>
      <c r="C10" s="11">
        <v>2021</v>
      </c>
      <c r="E10" s="14" t="s">
        <v>48</v>
      </c>
      <c r="F10" s="11">
        <v>8</v>
      </c>
    </row>
    <row r="11" spans="1:6" ht="12.75">
      <c r="A11" s="14">
        <v>9</v>
      </c>
      <c r="B11" s="14" t="s">
        <v>79</v>
      </c>
      <c r="C11" s="11">
        <v>2022</v>
      </c>
      <c r="E11" s="14" t="s">
        <v>26</v>
      </c>
      <c r="F11" s="11">
        <v>9</v>
      </c>
    </row>
    <row r="12" spans="1:3" ht="12.75">
      <c r="A12" s="11">
        <v>10</v>
      </c>
      <c r="B12" s="14" t="s">
        <v>80</v>
      </c>
      <c r="C12" s="11">
        <v>2023</v>
      </c>
    </row>
    <row r="13" spans="1:3" ht="12.75">
      <c r="A13" s="11">
        <v>11</v>
      </c>
      <c r="B13" s="14" t="s">
        <v>81</v>
      </c>
      <c r="C13" s="11">
        <v>2024</v>
      </c>
    </row>
    <row r="14" spans="1:3" ht="12.75">
      <c r="A14" s="11">
        <v>12</v>
      </c>
      <c r="B14" s="14" t="s">
        <v>82</v>
      </c>
      <c r="C14" s="11">
        <v>2025</v>
      </c>
    </row>
    <row r="15" ht="12.75">
      <c r="A15" s="11">
        <v>13</v>
      </c>
    </row>
    <row r="16" ht="12.75">
      <c r="A16" s="11">
        <v>14</v>
      </c>
    </row>
    <row r="17" spans="1:2" ht="12.75">
      <c r="A17" s="11">
        <v>15</v>
      </c>
      <c r="B17" s="11"/>
    </row>
    <row r="18" spans="1:2" ht="12.75">
      <c r="A18" s="11">
        <v>16</v>
      </c>
      <c r="B18" s="11"/>
    </row>
    <row r="19" ht="12.75">
      <c r="A19" s="11">
        <v>17</v>
      </c>
    </row>
    <row r="20" ht="12.75">
      <c r="A20" s="11">
        <v>18</v>
      </c>
    </row>
    <row r="21" ht="12.75">
      <c r="A21" s="11">
        <v>19</v>
      </c>
    </row>
    <row r="22" ht="12.75">
      <c r="A22" s="11">
        <v>20</v>
      </c>
    </row>
    <row r="23" ht="12.75">
      <c r="A23" s="11">
        <v>21</v>
      </c>
    </row>
    <row r="24" ht="12.75">
      <c r="A24" s="11">
        <v>22</v>
      </c>
    </row>
    <row r="25" ht="12.75">
      <c r="A25" s="11">
        <v>23</v>
      </c>
    </row>
    <row r="26" ht="12.75">
      <c r="A26" s="11">
        <v>24</v>
      </c>
    </row>
    <row r="27" ht="12.75">
      <c r="A27" s="11">
        <v>25</v>
      </c>
    </row>
    <row r="28" ht="12.75">
      <c r="A28" s="11">
        <v>26</v>
      </c>
    </row>
    <row r="29" ht="12.75">
      <c r="A29" s="11">
        <v>27</v>
      </c>
    </row>
    <row r="30" ht="12.75">
      <c r="A30" s="11">
        <v>28</v>
      </c>
    </row>
    <row r="31" ht="12.75">
      <c r="A31" s="11">
        <v>29</v>
      </c>
    </row>
    <row r="32" ht="12.75">
      <c r="A32" s="11">
        <v>30</v>
      </c>
    </row>
    <row r="33" ht="12.75">
      <c r="A33" s="11">
        <v>31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/>
  <dimension ref="A1:C24"/>
  <sheetViews>
    <sheetView zoomScalePageLayoutView="0" workbookViewId="0" topLeftCell="A1">
      <selection activeCell="B16" sqref="B16"/>
    </sheetView>
  </sheetViews>
  <sheetFormatPr defaultColWidth="11.00390625" defaultRowHeight="12.75"/>
  <cols>
    <col min="1" max="1" width="31.75390625" style="0" bestFit="1" customWidth="1"/>
  </cols>
  <sheetData>
    <row r="1" spans="1:2" ht="12.75">
      <c r="A1" s="16" t="s">
        <v>34</v>
      </c>
      <c r="B1" s="5"/>
    </row>
    <row r="2" spans="1:2" ht="14.25">
      <c r="A2" s="10" t="s">
        <v>12</v>
      </c>
      <c r="B2" s="4">
        <v>5</v>
      </c>
    </row>
    <row r="3" spans="1:2" ht="14.25">
      <c r="A3" s="10" t="s">
        <v>14</v>
      </c>
      <c r="B3" s="4">
        <v>5</v>
      </c>
    </row>
    <row r="4" spans="1:2" ht="14.25">
      <c r="A4" s="10" t="s">
        <v>8</v>
      </c>
      <c r="B4" s="4">
        <v>30</v>
      </c>
    </row>
    <row r="5" spans="1:2" ht="14.25">
      <c r="A5" s="10" t="s">
        <v>9</v>
      </c>
      <c r="B5" s="4">
        <v>20</v>
      </c>
    </row>
    <row r="6" ht="12.75">
      <c r="A6" s="17"/>
    </row>
    <row r="7" ht="12.75">
      <c r="A7" s="18"/>
    </row>
    <row r="8" ht="12.75">
      <c r="A8" s="18"/>
    </row>
    <row r="9" spans="1:2" ht="14.25">
      <c r="A9" s="10" t="s">
        <v>37</v>
      </c>
      <c r="B9" s="3">
        <f>DATA!E2</f>
        <v>0</v>
      </c>
    </row>
    <row r="10" ht="12.75">
      <c r="A10" s="18"/>
    </row>
    <row r="13" spans="1:3" ht="12.75">
      <c r="A13" s="5" t="s">
        <v>36</v>
      </c>
      <c r="B13" s="5" t="s">
        <v>10</v>
      </c>
      <c r="C13" s="5" t="s">
        <v>11</v>
      </c>
    </row>
    <row r="14" spans="1:3" ht="12.75">
      <c r="A14" s="6">
        <v>1</v>
      </c>
      <c r="B14" s="2">
        <f>IF(B9=3,B3,IF(B9=4,B3,IF(B9=5,B3,IF(B9=6,B3,IF(B9=7,B3,0)))))</f>
        <v>0</v>
      </c>
      <c r="C14" s="2">
        <f>IF(B9=3,B4,IF(B9=4,B4,IF(B9=5,B4,IF(B9=6,B4,IF(B9=7,B4,0)))))</f>
        <v>0</v>
      </c>
    </row>
    <row r="15" spans="1:3" ht="12.75">
      <c r="A15" s="9">
        <v>2</v>
      </c>
      <c r="B15" s="2">
        <f>IF(B9=3,B3,IF(B9=4,B3,IF(B9=5,B3,IF(B9=6,B3,IF(B9=7,B3,0)))))</f>
        <v>0</v>
      </c>
      <c r="C15" s="2">
        <f>IF(B9=3,B4,IF(B9=4,B4,IF(B9=5,B4,IF(B9=6,B4,IF(B9=7,B4,0)))))</f>
        <v>0</v>
      </c>
    </row>
    <row r="16" spans="1:3" ht="12.75">
      <c r="A16" s="6">
        <v>3</v>
      </c>
      <c r="B16" s="2">
        <f>B2</f>
        <v>5</v>
      </c>
      <c r="C16" s="2">
        <f>IF(B9=3,B4,IF(B9=4,B4,IF(B9=5,B4,IF(B9=6,B4,IF(B9=7,B4,0)))))</f>
        <v>0</v>
      </c>
    </row>
    <row r="17" spans="1:3" ht="12.75">
      <c r="A17" s="9">
        <v>4</v>
      </c>
      <c r="B17" s="2">
        <f>B2</f>
        <v>5</v>
      </c>
      <c r="C17" s="2">
        <f>IF(B9=3,B4,IF(B9=4,B4,IF(B9=5,B4,IF(B9=6,B4,IF(B9=7,B4,0)))))</f>
        <v>0</v>
      </c>
    </row>
    <row r="18" spans="1:3" ht="12.75">
      <c r="A18" s="6">
        <v>5</v>
      </c>
      <c r="B18" s="2">
        <f>B2</f>
        <v>5</v>
      </c>
      <c r="C18" s="2">
        <f>IF(B9=3,B4,IF(B9=4,B4,IF(B9=5,B4,IF(B9=6,B4,IF(B9=7,B4,0)))))</f>
        <v>0</v>
      </c>
    </row>
    <row r="19" spans="1:3" ht="12.75">
      <c r="A19" s="8" t="s">
        <v>6</v>
      </c>
      <c r="B19" s="2">
        <f>IF(B9=3,B3,IF(B9=4,B3,IF(B9=5,B3,IF(B9=6,B3,IF(B9=7,B3,0)))))</f>
        <v>0</v>
      </c>
      <c r="C19" s="2">
        <f>IF(B9=3,B4,IF(B9=4,B4,IF(B9=5,B4,IF(B9=6,B4,IF(B9=7,B4,0)))))</f>
        <v>0</v>
      </c>
    </row>
    <row r="20" spans="1:3" ht="12.75">
      <c r="A20" s="8" t="s">
        <v>4</v>
      </c>
      <c r="B20" s="2">
        <f>IF(B9=3,B3,IF(B9=4,B3,IF(B9=5,B3,IF(B9=6,B3,IF(B9=7,B3,0)))))</f>
        <v>0</v>
      </c>
      <c r="C20" s="2">
        <f>IF(B9=3,B4,IF(B9=4,B4,IF(B9=5,B4,IF(B9=6,B4,IF(B9=7,B4,0)))))</f>
        <v>0</v>
      </c>
    </row>
    <row r="21" spans="1:3" ht="12.75">
      <c r="A21" s="7" t="s">
        <v>5</v>
      </c>
      <c r="B21" s="2">
        <f>IF(B9=3,B3,IF(B9=4,B3,IF(B9=5,B3,IF(B9=6,B3,IF(B9=7,B3,0)))))</f>
        <v>0</v>
      </c>
      <c r="C21" s="2">
        <f>IF(B9=3,B4,IF(B9=4,B4,IF(B9=5,B4,IF(B9=6,B4,IF(B9=7,B4,0)))))</f>
        <v>0</v>
      </c>
    </row>
    <row r="22" spans="1:3" ht="12.75">
      <c r="A22" s="9"/>
      <c r="B22" s="1"/>
      <c r="C22" s="1"/>
    </row>
    <row r="23" spans="1:3" ht="12.75">
      <c r="A23" s="9"/>
      <c r="B23" s="1"/>
      <c r="C23" s="1"/>
    </row>
    <row r="24" spans="1:3" ht="12.75">
      <c r="A24" s="6" t="s">
        <v>13</v>
      </c>
      <c r="B24" s="1"/>
      <c r="C24" s="2">
        <f>IF(B9=3,B5,IF(B9=4,B5,IF(B9=5,B5,IF(B9=6,B5,IF(B9=7,B5,0)))))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8485 Dverberg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Fredriksen</dc:creator>
  <cp:keywords/>
  <dc:description/>
  <cp:lastModifiedBy>Jan Fredriksen</cp:lastModifiedBy>
  <cp:lastPrinted>2013-11-20T16:53:53Z</cp:lastPrinted>
  <dcterms:created xsi:type="dcterms:W3CDTF">2008-01-31T09:43:37Z</dcterms:created>
  <dcterms:modified xsi:type="dcterms:W3CDTF">2013-11-20T17:04:23Z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